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apacity Planning\"/>
    </mc:Choice>
  </mc:AlternateContent>
  <bookViews>
    <workbookView xWindow="405" yWindow="120" windowWidth="8415" windowHeight="4455"/>
  </bookViews>
  <sheets>
    <sheet name="Model" sheetId="1" r:id="rId1"/>
    <sheet name="Model_STS" sheetId="12" state="veryHidden" r:id="rId2"/>
    <sheet name="STS_1" sheetId="14" r:id="rId3"/>
  </sheets>
  <definedNames>
    <definedName name="solver_adj" localSheetId="0" hidden="1">Model!$B$18:$E$18,Model!$B$19:$E$19,Model!$B$23:$E$23,Model!$B$30:$E$30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Model!$B$30:$E$30</definedName>
    <definedName name="solver_lhs2" localSheetId="0" hidden="1">Model!$B$23:$E$23</definedName>
    <definedName name="solver_lhs3" localSheetId="0" hidden="1">Model!$B$34:$E$34</definedName>
    <definedName name="solver_lhs4" localSheetId="0" hidden="1">Model!$B$18:$E$18</definedName>
    <definedName name="solver_lhs5" localSheetId="0" hidden="1">Model!$B$19:$E$19</definedName>
    <definedName name="solver_lhs6" localSheetId="0" hidden="1">Model!$B$30:$E$30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5</definedName>
    <definedName name="solver_nwt" localSheetId="0" hidden="1">1</definedName>
    <definedName name="solver_ofx" localSheetId="0" hidden="1">2</definedName>
    <definedName name="solver_opt" localSheetId="0" hidden="1">Model!$F$46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eo" localSheetId="0" hidden="1">2</definedName>
    <definedName name="solver_rep" localSheetId="0" hidden="1">2</definedName>
    <definedName name="solver_rhs1" localSheetId="0" hidden="1">Model!$B$32:$E$32</definedName>
    <definedName name="solver_rhs2" localSheetId="0" hidden="1">Model!$B$25:$E$25</definedName>
    <definedName name="solver_rhs3" localSheetId="0" hidden="1">Model!$B$36:$E$36</definedName>
    <definedName name="solver_rhs4" localSheetId="0" hidden="1">Integer</definedName>
    <definedName name="solver_rhs5" localSheetId="0" hidden="1">Integer</definedName>
    <definedName name="solver_rhs6" localSheetId="0" hidden="1">Integer</definedName>
    <definedName name="solver_rlx" localSheetId="0" hidden="1">2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62913" iterate="1"/>
</workbook>
</file>

<file path=xl/calcChain.xml><?xml version="1.0" encoding="utf-8"?>
<calcChain xmlns="http://schemas.openxmlformats.org/spreadsheetml/2006/main">
  <c r="K1" i="14" l="1"/>
  <c r="J4" i="14"/>
  <c r="K10" i="14" s="1"/>
  <c r="B17" i="1"/>
  <c r="B20" i="1" s="1"/>
  <c r="K5" i="14" l="1"/>
  <c r="K7" i="14"/>
  <c r="K9" i="14"/>
  <c r="K6" i="14"/>
  <c r="K8" i="14"/>
  <c r="C17" i="1"/>
  <c r="C20" i="1" s="1"/>
  <c r="D17" i="1" s="1"/>
  <c r="D20" i="1" s="1"/>
  <c r="E17" i="1" l="1"/>
  <c r="E20" i="1" s="1"/>
</calcChain>
</file>

<file path=xl/comments1.xml><?xml version="1.0" encoding="utf-8"?>
<comments xmlns="http://schemas.openxmlformats.org/spreadsheetml/2006/main">
  <authors>
    <author xml:space="preserve"> Chris Albright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<sst xmlns="http://schemas.openxmlformats.org/spreadsheetml/2006/main" count="73" uniqueCount="52">
  <si>
    <t>Input data</t>
  </si>
  <si>
    <t>Regular hours/worker/month</t>
  </si>
  <si>
    <t>Maximum overtime hours/worker/month</t>
  </si>
  <si>
    <t>Hiring cost/worker</t>
  </si>
  <si>
    <t>Firing cost/worker</t>
  </si>
  <si>
    <t>Regular wages/worker/month</t>
  </si>
  <si>
    <t>Overtime wage rate/hour</t>
  </si>
  <si>
    <t>Labor hours/pair of shoes</t>
  </si>
  <si>
    <t>Holding cost/pair of shoes in inventory/month</t>
  </si>
  <si>
    <t>Worker plan</t>
  </si>
  <si>
    <t>Workers from previous month</t>
  </si>
  <si>
    <t>Workers hired</t>
  </si>
  <si>
    <t>Workers fired</t>
  </si>
  <si>
    <t>Workers available after hiring and firing</t>
  </si>
  <si>
    <t>Regular-time hours available</t>
  </si>
  <si>
    <t>Overtime labor hours used</t>
  </si>
  <si>
    <t>&lt;=</t>
  </si>
  <si>
    <t>Maximum overtime labor hours available</t>
  </si>
  <si>
    <t>Total hours for production</t>
  </si>
  <si>
    <t>Production plan</t>
  </si>
  <si>
    <t>Shoes produced</t>
  </si>
  <si>
    <t>Production capacity</t>
  </si>
  <si>
    <t>Ending inventory</t>
  </si>
  <si>
    <t>&gt;=</t>
  </si>
  <si>
    <t>Totals</t>
  </si>
  <si>
    <t>Hiring cost</t>
  </si>
  <si>
    <t>Firing cost</t>
  </si>
  <si>
    <t>Regular-time wages</t>
  </si>
  <si>
    <t>Overtime wages</t>
  </si>
  <si>
    <t>Raw material cost</t>
  </si>
  <si>
    <t>Holding cost</t>
  </si>
  <si>
    <t>Initial inventory of shoes</t>
  </si>
  <si>
    <t>Initial number of workers</t>
  </si>
  <si>
    <t>Inventory after production</t>
  </si>
  <si>
    <t>Month 1</t>
  </si>
  <si>
    <t>Month 2</t>
  </si>
  <si>
    <t>Month 3</t>
  </si>
  <si>
    <t>Month 4</t>
  </si>
  <si>
    <t>SureStep aggregate planning model</t>
  </si>
  <si>
    <t>Raw material cost/pair of shoes</t>
  </si>
  <si>
    <t>Forecasted demand</t>
  </si>
  <si>
    <t>Total_cost</t>
  </si>
  <si>
    <t>Monetary outputs</t>
  </si>
  <si>
    <t>$B$9</t>
  </si>
  <si>
    <t>$B$19:$E$19,$F$46</t>
  </si>
  <si>
    <t>Oneway analysis for Solver model in Model worksheet</t>
  </si>
  <si>
    <t>Firing cost (cell $B$9) values along side, output cell(s) along top</t>
  </si>
  <si>
    <t>Workers_fired_1</t>
  </si>
  <si>
    <t>Workers_fired_2</t>
  </si>
  <si>
    <t>Workers_fired_3</t>
  </si>
  <si>
    <t>Workers_fired_4</t>
  </si>
  <si>
    <t>Data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</si>
</sst>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\-&quot;$&quot;#,##0"/>
    <numFmt numFmtId="164" formatCode="&quot;$&quot;#,##0_);\(&quot;$&quot;#,##0\)"/>
  </numFmts>
  <fonts count="6" x14ac:knownFonts="1">
    <font>
      <sz val="11"/>
      <name val="Calibri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0" xfId="0" applyFont="1" applyFill="1" applyBorder="1"/>
    <xf numFmtId="5" fontId="3" fillId="2" borderId="0" xfId="0" applyNumberFormat="1" applyFont="1" applyFill="1" applyBorder="1"/>
    <xf numFmtId="0" fontId="3" fillId="0" borderId="0" xfId="0" applyFont="1" applyAlignment="1">
      <alignment horizontal="right"/>
    </xf>
    <xf numFmtId="0" fontId="3" fillId="3" borderId="0" xfId="0" applyFont="1" applyFill="1" applyBorder="1"/>
    <xf numFmtId="0" fontId="3" fillId="0" borderId="0" xfId="0" applyFont="1" applyBorder="1"/>
    <xf numFmtId="1" fontId="3" fillId="0" borderId="0" xfId="0" applyNumberFormat="1" applyFont="1"/>
    <xf numFmtId="5" fontId="3" fillId="0" borderId="0" xfId="0" applyNumberFormat="1" applyFont="1"/>
    <xf numFmtId="0" fontId="2" fillId="0" borderId="0" xfId="0" applyFont="1" applyAlignment="1">
      <alignment horizontal="right"/>
    </xf>
    <xf numFmtId="49" fontId="0" fillId="0" borderId="0" xfId="0" applyNumberFormat="1"/>
    <xf numFmtId="0" fontId="4" fillId="0" borderId="0" xfId="0" applyFont="1"/>
    <xf numFmtId="5" fontId="0" fillId="0" borderId="0" xfId="0" applyNumberFormat="1"/>
    <xf numFmtId="0" fontId="0" fillId="0" borderId="0" xfId="0" applyAlignment="1">
      <alignment horizontal="right" textRotation="90"/>
    </xf>
    <xf numFmtId="0" fontId="0" fillId="4" borderId="0" xfId="0" applyFill="1" applyAlignment="1">
      <alignment horizontal="right" textRotation="90"/>
    </xf>
    <xf numFmtId="0" fontId="5" fillId="0" borderId="0" xfId="0" applyFont="1"/>
    <xf numFmtId="0" fontId="0" fillId="0" borderId="1" xfId="0" applyNumberFormat="1" applyBorder="1"/>
    <xf numFmtId="0" fontId="0" fillId="0" borderId="2" xfId="0" applyNumberFormat="1" applyBorder="1"/>
    <xf numFmtId="164" fontId="0" fillId="0" borderId="6" xfId="0" applyNumberFormat="1" applyBorder="1"/>
    <xf numFmtId="0" fontId="0" fillId="0" borderId="3" xfId="0" applyNumberFormat="1" applyBorder="1"/>
    <xf numFmtId="0" fontId="0" fillId="0" borderId="0" xfId="0" applyNumberFormat="1" applyBorder="1"/>
    <xf numFmtId="164" fontId="0" fillId="0" borderId="7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0" fillId="0" borderId="8" xfId="0" applyNumberFormat="1" applyBorder="1"/>
    <xf numFmtId="164" fontId="3" fillId="0" borderId="0" xfId="0" applyNumberFormat="1" applyFont="1" applyFill="1" applyBorder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STS_1!$K$1</c:f>
          <c:strCache>
            <c:ptCount val="1"/>
            <c:pt idx="0">
              <c:v>Sensitivity of Total_cost to Firing cost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STS_1!$A$5:$A$10</c:f>
              <c:numCache>
                <c:formatCode>"$"#,##0_);\("$"#,##0\)</c:formatCode>
                <c:ptCount val="6"/>
                <c:pt idx="0">
                  <c:v>2000</c:v>
                </c:pt>
                <c:pt idx="1">
                  <c:v>2400</c:v>
                </c:pt>
                <c:pt idx="2">
                  <c:v>2800</c:v>
                </c:pt>
                <c:pt idx="3">
                  <c:v>3200</c:v>
                </c:pt>
                <c:pt idx="4">
                  <c:v>3600</c:v>
                </c:pt>
                <c:pt idx="5">
                  <c:v>4000</c:v>
                </c:pt>
              </c:numCache>
            </c:numRef>
          </c:cat>
          <c:val>
            <c:numRef>
              <c:f>STS_1!$K$5:$K$10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7-4E42-A2FA-11696B5B6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26976"/>
        <c:axId val="212320256"/>
      </c:lineChart>
      <c:catAx>
        <c:axId val="2109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Firing cost ($B$9)</a:t>
                </a:r>
              </a:p>
            </c:rich>
          </c:tx>
          <c:overlay val="0"/>
        </c:title>
        <c:numFmt formatCode="&quot;$&quot;#,##0_);\(&quot;$&quot;#,##0\)" sourceLinked="1"/>
        <c:majorTickMark val="out"/>
        <c:minorTickMark val="none"/>
        <c:tickLblPos val="nextTo"/>
        <c:crossAx val="212320256"/>
        <c:crosses val="autoZero"/>
        <c:auto val="1"/>
        <c:lblAlgn val="ctr"/>
        <c:lblOffset val="100"/>
        <c:noMultiLvlLbl val="0"/>
      </c:catAx>
      <c:valAx>
        <c:axId val="21232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2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123825</xdr:rowOff>
    </xdr:from>
    <xdr:to>
      <xdr:col>18</xdr:col>
      <xdr:colOff>0</xdr:colOff>
      <xdr:row>30</xdr:row>
      <xdr:rowOff>66675</xdr:rowOff>
    </xdr:to>
    <xdr:graphicFrame macro="">
      <xdr:nvGraphicFramePr>
        <xdr:cNvPr id="2" name="STS_2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85725</xdr:rowOff>
    </xdr:from>
    <xdr:to>
      <xdr:col>16</xdr:col>
      <xdr:colOff>0</xdr:colOff>
      <xdr:row>3</xdr:row>
      <xdr:rowOff>847725</xdr:rowOff>
    </xdr:to>
    <xdr:sp macro="" textlink="">
      <xdr:nvSpPr>
        <xdr:cNvPr id="3" name="TextBox 2"/>
        <xdr:cNvSpPr txBox="1"/>
      </xdr:nvSpPr>
      <xdr:spPr>
        <a:xfrm>
          <a:off x="7315200" y="571500"/>
          <a:ext cx="2438400" cy="762000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When you select an output from the dropdown list in cell $K$4, the chart will adapt to that output.</a:t>
          </a:r>
        </a:p>
      </xdr:txBody>
    </xdr:sp>
    <xdr:clientData/>
  </xdr:twoCellAnchor>
  <xdr:twoCellAnchor>
    <xdr:from>
      <xdr:col>1</xdr:col>
      <xdr:colOff>590550</xdr:colOff>
      <xdr:row>12</xdr:row>
      <xdr:rowOff>9525</xdr:rowOff>
    </xdr:from>
    <xdr:to>
      <xdr:col>5</xdr:col>
      <xdr:colOff>209550</xdr:colOff>
      <xdr:row>15</xdr:row>
      <xdr:rowOff>66675</xdr:rowOff>
    </xdr:to>
    <xdr:sp macro="" textlink="">
      <xdr:nvSpPr>
        <xdr:cNvPr id="4" name="TextBox 3"/>
        <xdr:cNvSpPr txBox="1"/>
      </xdr:nvSpPr>
      <xdr:spPr>
        <a:xfrm>
          <a:off x="1200150" y="3152775"/>
          <a:ext cx="2057400" cy="628650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Clearly, fewer are fired as the firing cost goes beyond $2800, but the total cost increases.</a:t>
          </a:r>
          <a:endParaRPr lang="en-US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9"/>
  <sheetViews>
    <sheetView tabSelected="1" workbookViewId="0">
      <selection activeCell="B22" sqref="B22"/>
    </sheetView>
  </sheetViews>
  <sheetFormatPr defaultRowHeight="15" x14ac:dyDescent="0.25"/>
  <cols>
    <col min="1" max="1" width="43.7109375" style="2" customWidth="1"/>
    <col min="2" max="5" width="9.140625" style="2"/>
    <col min="6" max="6" width="10.28515625" style="2" customWidth="1"/>
    <col min="7" max="7" width="36.5703125" style="2" customWidth="1"/>
    <col min="8" max="8" width="9.140625" style="2"/>
    <col min="9" max="9" width="12" style="2" customWidth="1"/>
    <col min="10" max="16384" width="9.140625" style="2"/>
  </cols>
  <sheetData>
    <row r="1" spans="1:12" x14ac:dyDescent="0.25">
      <c r="A1" s="1" t="s">
        <v>38</v>
      </c>
      <c r="G1" s="1"/>
      <c r="I1" s="3"/>
      <c r="J1" s="3"/>
      <c r="K1" s="1"/>
    </row>
    <row r="2" spans="1:12" x14ac:dyDescent="0.25">
      <c r="G2" s="3"/>
      <c r="H2" s="3"/>
      <c r="I2" s="3"/>
      <c r="J2" s="3"/>
      <c r="K2" s="4"/>
      <c r="L2" s="5"/>
    </row>
    <row r="3" spans="1:12" x14ac:dyDescent="0.25">
      <c r="A3" s="1" t="s">
        <v>0</v>
      </c>
      <c r="G3" s="3"/>
      <c r="H3" s="3"/>
      <c r="I3" s="3"/>
      <c r="J3" s="3"/>
      <c r="K3" s="4"/>
      <c r="L3" s="5"/>
    </row>
    <row r="4" spans="1:12" x14ac:dyDescent="0.25">
      <c r="A4" s="2" t="s">
        <v>31</v>
      </c>
      <c r="B4" s="6">
        <v>500</v>
      </c>
      <c r="G4" s="3"/>
      <c r="H4" s="3"/>
      <c r="I4" s="3"/>
      <c r="J4" s="3"/>
      <c r="K4" s="4"/>
      <c r="L4" s="5"/>
    </row>
    <row r="5" spans="1:12" x14ac:dyDescent="0.25">
      <c r="A5" s="2" t="s">
        <v>32</v>
      </c>
      <c r="B5" s="6">
        <v>100</v>
      </c>
      <c r="G5" s="3"/>
      <c r="H5" s="3"/>
      <c r="I5" s="3"/>
      <c r="J5" s="3"/>
      <c r="K5" s="4"/>
      <c r="L5" s="5"/>
    </row>
    <row r="6" spans="1:12" x14ac:dyDescent="0.25">
      <c r="A6" s="2" t="s">
        <v>1</v>
      </c>
      <c r="B6" s="6">
        <v>160</v>
      </c>
      <c r="G6" s="3"/>
      <c r="H6" s="3"/>
      <c r="I6" s="3"/>
      <c r="J6" s="3"/>
      <c r="K6" s="4"/>
      <c r="L6" s="5"/>
    </row>
    <row r="7" spans="1:12" x14ac:dyDescent="0.25">
      <c r="A7" s="2" t="s">
        <v>2</v>
      </c>
      <c r="B7" s="6">
        <v>20</v>
      </c>
      <c r="G7" s="3"/>
      <c r="H7" s="3"/>
      <c r="I7" s="3"/>
      <c r="J7" s="3"/>
      <c r="K7" s="4"/>
      <c r="L7" s="5"/>
    </row>
    <row r="8" spans="1:12" x14ac:dyDescent="0.25">
      <c r="A8" s="2" t="s">
        <v>3</v>
      </c>
      <c r="B8" s="7">
        <v>1600</v>
      </c>
      <c r="G8" s="3"/>
      <c r="H8" s="3"/>
      <c r="I8" s="3"/>
      <c r="J8" s="3"/>
      <c r="K8" s="4"/>
      <c r="L8" s="5"/>
    </row>
    <row r="9" spans="1:12" x14ac:dyDescent="0.25">
      <c r="A9" s="2" t="s">
        <v>4</v>
      </c>
      <c r="B9" s="7">
        <v>2000</v>
      </c>
      <c r="G9" s="3"/>
      <c r="H9" s="3"/>
      <c r="I9" s="3"/>
      <c r="J9" s="3"/>
      <c r="K9" s="4"/>
      <c r="L9" s="5"/>
    </row>
    <row r="10" spans="1:12" x14ac:dyDescent="0.25">
      <c r="A10" s="2" t="s">
        <v>5</v>
      </c>
      <c r="B10" s="7">
        <v>1500</v>
      </c>
      <c r="G10" s="3"/>
      <c r="H10" s="3"/>
      <c r="I10" s="3"/>
      <c r="J10" s="3"/>
      <c r="K10" s="4"/>
      <c r="L10" s="5"/>
    </row>
    <row r="11" spans="1:12" x14ac:dyDescent="0.25">
      <c r="A11" s="2" t="s">
        <v>6</v>
      </c>
      <c r="B11" s="7">
        <v>13</v>
      </c>
      <c r="G11" s="3"/>
      <c r="H11" s="3"/>
      <c r="I11" s="3"/>
      <c r="J11" s="3"/>
      <c r="K11" s="4"/>
      <c r="L11" s="5"/>
    </row>
    <row r="12" spans="1:12" x14ac:dyDescent="0.25">
      <c r="A12" s="2" t="s">
        <v>7</v>
      </c>
      <c r="B12" s="6">
        <v>4</v>
      </c>
      <c r="G12" s="3"/>
      <c r="H12" s="3"/>
      <c r="I12" s="3"/>
      <c r="J12" s="3"/>
      <c r="K12" s="4"/>
      <c r="L12" s="5"/>
    </row>
    <row r="13" spans="1:12" x14ac:dyDescent="0.25">
      <c r="A13" s="2" t="s">
        <v>39</v>
      </c>
      <c r="B13" s="7">
        <v>15</v>
      </c>
      <c r="I13" s="3"/>
      <c r="J13" s="3"/>
      <c r="K13" s="4"/>
      <c r="L13" s="5"/>
    </row>
    <row r="14" spans="1:12" x14ac:dyDescent="0.25">
      <c r="A14" s="2" t="s">
        <v>8</v>
      </c>
      <c r="B14" s="7">
        <v>3</v>
      </c>
      <c r="I14" s="3"/>
      <c r="J14" s="3"/>
      <c r="K14" s="4"/>
      <c r="L14" s="5"/>
    </row>
    <row r="15" spans="1:12" ht="12.75" customHeight="1" x14ac:dyDescent="0.25">
      <c r="I15" s="3"/>
      <c r="J15" s="3"/>
      <c r="K15" s="4"/>
      <c r="L15" s="5"/>
    </row>
    <row r="16" spans="1:12" x14ac:dyDescent="0.25">
      <c r="A16" s="1" t="s">
        <v>9</v>
      </c>
      <c r="B16" s="13" t="s">
        <v>34</v>
      </c>
      <c r="C16" s="13" t="s">
        <v>35</v>
      </c>
      <c r="D16" s="13" t="s">
        <v>36</v>
      </c>
      <c r="E16" s="13" t="s">
        <v>37</v>
      </c>
      <c r="I16" s="3"/>
      <c r="J16" s="3"/>
      <c r="K16" s="4"/>
      <c r="L16" s="5"/>
    </row>
    <row r="17" spans="1:12" x14ac:dyDescent="0.25">
      <c r="A17" s="2" t="s">
        <v>10</v>
      </c>
      <c r="B17" s="2">
        <f>B5</f>
        <v>100</v>
      </c>
      <c r="C17" s="2">
        <f>B20</f>
        <v>100</v>
      </c>
      <c r="D17" s="2">
        <f>C20</f>
        <v>100</v>
      </c>
      <c r="E17" s="2">
        <f>D20</f>
        <v>100</v>
      </c>
      <c r="K17" s="4"/>
      <c r="L17" s="5"/>
    </row>
    <row r="18" spans="1:12" x14ac:dyDescent="0.25">
      <c r="A18" s="2" t="s">
        <v>11</v>
      </c>
      <c r="B18" s="9"/>
      <c r="C18" s="9"/>
      <c r="D18" s="9"/>
      <c r="E18" s="9"/>
      <c r="K18" s="4"/>
      <c r="L18" s="5"/>
    </row>
    <row r="19" spans="1:12" x14ac:dyDescent="0.25">
      <c r="A19" s="2" t="s">
        <v>12</v>
      </c>
      <c r="B19" s="9"/>
      <c r="C19" s="9"/>
      <c r="D19" s="9"/>
      <c r="E19" s="9"/>
      <c r="K19" s="4"/>
      <c r="L19" s="5"/>
    </row>
    <row r="20" spans="1:12" x14ac:dyDescent="0.25">
      <c r="A20" s="2" t="s">
        <v>13</v>
      </c>
      <c r="B20" s="2">
        <f>B17+B18-B19</f>
        <v>100</v>
      </c>
      <c r="C20" s="2">
        <f>C17+C18-C19</f>
        <v>100</v>
      </c>
      <c r="D20" s="2">
        <f>D17+D18-D19</f>
        <v>100</v>
      </c>
      <c r="E20" s="2">
        <f>E17+E18-E19</f>
        <v>100</v>
      </c>
      <c r="K20" s="4"/>
      <c r="L20" s="5"/>
    </row>
    <row r="21" spans="1:12" x14ac:dyDescent="0.25">
      <c r="K21" s="4"/>
      <c r="L21" s="5"/>
    </row>
    <row r="22" spans="1:12" x14ac:dyDescent="0.25">
      <c r="A22" s="2" t="s">
        <v>14</v>
      </c>
      <c r="K22" s="4"/>
      <c r="L22" s="5"/>
    </row>
    <row r="23" spans="1:12" x14ac:dyDescent="0.25">
      <c r="A23" s="2" t="s">
        <v>15</v>
      </c>
      <c r="B23" s="9"/>
      <c r="C23" s="9"/>
      <c r="D23" s="9"/>
      <c r="E23" s="9"/>
      <c r="K23" s="4"/>
      <c r="L23" s="5"/>
    </row>
    <row r="24" spans="1:12" x14ac:dyDescent="0.25">
      <c r="B24" s="8" t="s">
        <v>16</v>
      </c>
      <c r="C24" s="8" t="s">
        <v>16</v>
      </c>
      <c r="D24" s="8" t="s">
        <v>16</v>
      </c>
      <c r="E24" s="8" t="s">
        <v>16</v>
      </c>
      <c r="K24" s="4"/>
      <c r="L24" s="5"/>
    </row>
    <row r="25" spans="1:12" x14ac:dyDescent="0.25">
      <c r="A25" s="2" t="s">
        <v>17</v>
      </c>
      <c r="B25" s="10"/>
      <c r="C25" s="10"/>
      <c r="D25" s="10"/>
      <c r="E25" s="10"/>
      <c r="K25" s="4"/>
      <c r="L25" s="5"/>
    </row>
    <row r="26" spans="1:12" x14ac:dyDescent="0.25">
      <c r="K26" s="4"/>
      <c r="L26" s="5"/>
    </row>
    <row r="27" spans="1:12" x14ac:dyDescent="0.25">
      <c r="A27" s="2" t="s">
        <v>18</v>
      </c>
      <c r="K27" s="4"/>
      <c r="L27" s="5"/>
    </row>
    <row r="28" spans="1:12" x14ac:dyDescent="0.25">
      <c r="K28" s="4"/>
      <c r="L28" s="5"/>
    </row>
    <row r="29" spans="1:12" x14ac:dyDescent="0.25">
      <c r="A29" s="1" t="s">
        <v>19</v>
      </c>
      <c r="B29" s="13" t="s">
        <v>34</v>
      </c>
      <c r="C29" s="13" t="s">
        <v>35</v>
      </c>
      <c r="D29" s="13" t="s">
        <v>36</v>
      </c>
      <c r="E29" s="13" t="s">
        <v>37</v>
      </c>
      <c r="K29" s="4"/>
      <c r="L29" s="5"/>
    </row>
    <row r="30" spans="1:12" x14ac:dyDescent="0.25">
      <c r="A30" s="2" t="s">
        <v>20</v>
      </c>
      <c r="B30" s="9"/>
      <c r="C30" s="9"/>
      <c r="D30" s="9"/>
      <c r="E30" s="9"/>
      <c r="K30" s="4"/>
      <c r="L30" s="5"/>
    </row>
    <row r="31" spans="1:12" x14ac:dyDescent="0.25">
      <c r="B31" s="8" t="s">
        <v>16</v>
      </c>
      <c r="C31" s="8" t="s">
        <v>16</v>
      </c>
      <c r="D31" s="8" t="s">
        <v>16</v>
      </c>
      <c r="E31" s="8" t="s">
        <v>16</v>
      </c>
      <c r="K31" s="4"/>
      <c r="L31" s="5"/>
    </row>
    <row r="32" spans="1:12" x14ac:dyDescent="0.25">
      <c r="A32" s="2" t="s">
        <v>21</v>
      </c>
      <c r="K32" s="4"/>
      <c r="L32" s="5"/>
    </row>
    <row r="33" spans="1:12" x14ac:dyDescent="0.25">
      <c r="K33" s="4"/>
      <c r="L33" s="5"/>
    </row>
    <row r="34" spans="1:12" x14ac:dyDescent="0.25">
      <c r="A34" s="2" t="s">
        <v>33</v>
      </c>
      <c r="K34" s="4"/>
      <c r="L34" s="5"/>
    </row>
    <row r="35" spans="1:12" x14ac:dyDescent="0.25">
      <c r="B35" s="8" t="s">
        <v>23</v>
      </c>
      <c r="C35" s="8" t="s">
        <v>23</v>
      </c>
      <c r="D35" s="8" t="s">
        <v>23</v>
      </c>
      <c r="E35" s="8" t="s">
        <v>23</v>
      </c>
      <c r="K35" s="4"/>
      <c r="L35" s="5"/>
    </row>
    <row r="36" spans="1:12" x14ac:dyDescent="0.25">
      <c r="A36" s="2" t="s">
        <v>40</v>
      </c>
      <c r="B36" s="6">
        <v>3000</v>
      </c>
      <c r="C36" s="6">
        <v>5000</v>
      </c>
      <c r="D36" s="6">
        <v>2000</v>
      </c>
      <c r="E36" s="6">
        <v>1000</v>
      </c>
      <c r="K36" s="4"/>
      <c r="L36" s="5"/>
    </row>
    <row r="37" spans="1:12" x14ac:dyDescent="0.25">
      <c r="A37" s="2" t="s">
        <v>22</v>
      </c>
      <c r="C37" s="11"/>
      <c r="D37" s="11"/>
      <c r="E37" s="11"/>
      <c r="K37" s="4"/>
      <c r="L37" s="5"/>
    </row>
    <row r="38" spans="1:12" x14ac:dyDescent="0.25">
      <c r="K38" s="4"/>
      <c r="L38" s="5"/>
    </row>
    <row r="39" spans="1:12" x14ac:dyDescent="0.25">
      <c r="A39" s="1" t="s">
        <v>42</v>
      </c>
      <c r="B39" s="13" t="s">
        <v>34</v>
      </c>
      <c r="C39" s="13" t="s">
        <v>35</v>
      </c>
      <c r="D39" s="13" t="s">
        <v>36</v>
      </c>
      <c r="E39" s="13" t="s">
        <v>37</v>
      </c>
      <c r="F39" s="13" t="s">
        <v>24</v>
      </c>
      <c r="K39" s="4"/>
      <c r="L39" s="5"/>
    </row>
    <row r="40" spans="1:12" x14ac:dyDescent="0.25">
      <c r="A40" s="2" t="s">
        <v>25</v>
      </c>
      <c r="B40" s="12"/>
      <c r="C40" s="12"/>
      <c r="D40" s="12"/>
      <c r="E40" s="12"/>
      <c r="F40" s="12"/>
      <c r="K40" s="4"/>
      <c r="L40" s="5"/>
    </row>
    <row r="41" spans="1:12" x14ac:dyDescent="0.25">
      <c r="A41" s="2" t="s">
        <v>26</v>
      </c>
      <c r="B41" s="12"/>
      <c r="C41" s="12"/>
      <c r="D41" s="12"/>
      <c r="E41" s="12"/>
      <c r="F41" s="12"/>
      <c r="K41" s="4"/>
      <c r="L41" s="5"/>
    </row>
    <row r="42" spans="1:12" x14ac:dyDescent="0.25">
      <c r="A42" s="2" t="s">
        <v>27</v>
      </c>
      <c r="B42" s="12"/>
      <c r="C42" s="12"/>
      <c r="D42" s="12"/>
      <c r="E42" s="12"/>
      <c r="F42" s="12"/>
      <c r="K42" s="4"/>
      <c r="L42" s="5"/>
    </row>
    <row r="43" spans="1:12" x14ac:dyDescent="0.25">
      <c r="A43" s="2" t="s">
        <v>28</v>
      </c>
      <c r="B43" s="12"/>
      <c r="C43" s="12"/>
      <c r="D43" s="12"/>
      <c r="E43" s="12"/>
      <c r="F43" s="12"/>
      <c r="K43" s="4"/>
      <c r="L43" s="5"/>
    </row>
    <row r="44" spans="1:12" x14ac:dyDescent="0.25">
      <c r="A44" s="2" t="s">
        <v>29</v>
      </c>
      <c r="B44" s="12"/>
      <c r="C44" s="12"/>
      <c r="D44" s="12"/>
      <c r="E44" s="12"/>
      <c r="F44" s="12"/>
      <c r="K44" s="4"/>
      <c r="L44" s="5"/>
    </row>
    <row r="45" spans="1:12" x14ac:dyDescent="0.25">
      <c r="A45" s="2" t="s">
        <v>30</v>
      </c>
      <c r="B45" s="12"/>
      <c r="C45" s="12"/>
      <c r="D45" s="12"/>
      <c r="E45" s="12"/>
      <c r="F45" s="12"/>
      <c r="K45" s="4"/>
      <c r="L45" s="5"/>
    </row>
    <row r="46" spans="1:12" x14ac:dyDescent="0.25">
      <c r="A46" s="2" t="s">
        <v>24</v>
      </c>
      <c r="B46" s="12"/>
      <c r="C46" s="12"/>
      <c r="D46" s="12"/>
      <c r="E46" s="12"/>
      <c r="F46" s="29"/>
      <c r="G46" s="13"/>
      <c r="K46" s="4"/>
      <c r="L46" s="5"/>
    </row>
    <row r="47" spans="1:12" x14ac:dyDescent="0.25">
      <c r="K47" s="4"/>
      <c r="L47" s="5"/>
    </row>
    <row r="48" spans="1:12" x14ac:dyDescent="0.25">
      <c r="K48" s="4"/>
      <c r="L48" s="5"/>
    </row>
    <row r="49" spans="11:12" x14ac:dyDescent="0.25">
      <c r="K49" s="4"/>
      <c r="L49" s="5"/>
    </row>
    <row r="50" spans="11:12" x14ac:dyDescent="0.25">
      <c r="K50" s="4"/>
      <c r="L50" s="5"/>
    </row>
    <row r="51" spans="11:12" x14ac:dyDescent="0.25">
      <c r="K51" s="4"/>
      <c r="L51" s="5"/>
    </row>
    <row r="52" spans="11:12" x14ac:dyDescent="0.25">
      <c r="K52" s="4"/>
      <c r="L52" s="5"/>
    </row>
    <row r="53" spans="11:12" x14ac:dyDescent="0.25">
      <c r="K53" s="4"/>
      <c r="L53" s="5"/>
    </row>
    <row r="54" spans="11:12" x14ac:dyDescent="0.25">
      <c r="K54" s="4"/>
      <c r="L54" s="5"/>
    </row>
    <row r="55" spans="11:12" x14ac:dyDescent="0.25">
      <c r="K55" s="4"/>
      <c r="L55" s="5"/>
    </row>
    <row r="56" spans="11:12" x14ac:dyDescent="0.25">
      <c r="K56" s="4"/>
      <c r="L56" s="5"/>
    </row>
    <row r="57" spans="11:12" x14ac:dyDescent="0.25">
      <c r="K57" s="4"/>
      <c r="L57" s="5"/>
    </row>
    <row r="58" spans="11:12" x14ac:dyDescent="0.25">
      <c r="K58" s="4"/>
      <c r="L58" s="5"/>
    </row>
    <row r="59" spans="11:12" x14ac:dyDescent="0.25">
      <c r="K59" s="4"/>
      <c r="L59" s="5"/>
    </row>
  </sheetData>
  <phoneticPr fontId="0" type="noConversion"/>
  <printOptions headings="1" gridLines="1" gridLinesSet="0"/>
  <pageMargins left="0.75" right="0.75" top="1" bottom="1" header="0.5" footer="0.5"/>
  <pageSetup scale="51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5"/>
  <sheetViews>
    <sheetView workbookViewId="0"/>
  </sheetViews>
  <sheetFormatPr defaultRowHeight="15" x14ac:dyDescent="0.25"/>
  <sheetData>
    <row r="1" spans="1:2" x14ac:dyDescent="0.25">
      <c r="A1">
        <v>1</v>
      </c>
    </row>
    <row r="2" spans="1:2" x14ac:dyDescent="0.25">
      <c r="A2" t="s">
        <v>43</v>
      </c>
    </row>
    <row r="3" spans="1:2" x14ac:dyDescent="0.25">
      <c r="A3">
        <v>1</v>
      </c>
    </row>
    <row r="4" spans="1:2" x14ac:dyDescent="0.25">
      <c r="A4">
        <v>2000</v>
      </c>
    </row>
    <row r="5" spans="1:2" x14ac:dyDescent="0.25">
      <c r="A5">
        <v>4000</v>
      </c>
    </row>
    <row r="6" spans="1:2" x14ac:dyDescent="0.25">
      <c r="A6">
        <v>400</v>
      </c>
    </row>
    <row r="8" spans="1:2" x14ac:dyDescent="0.25">
      <c r="A8" s="14"/>
      <c r="B8" s="14"/>
    </row>
    <row r="9" spans="1:2" x14ac:dyDescent="0.25">
      <c r="A9" t="s">
        <v>44</v>
      </c>
    </row>
    <row r="10" spans="1:2" x14ac:dyDescent="0.25">
      <c r="A10" t="s">
        <v>26</v>
      </c>
    </row>
    <row r="15" spans="1:2" x14ac:dyDescent="0.25">
      <c r="B1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10"/>
  <sheetViews>
    <sheetView workbookViewId="0">
      <selection activeCell="A2" sqref="A2"/>
    </sheetView>
  </sheetViews>
  <sheetFormatPr defaultRowHeight="15" x14ac:dyDescent="0.25"/>
  <sheetData>
    <row r="1" spans="1:11" x14ac:dyDescent="0.25">
      <c r="A1" s="15" t="s">
        <v>45</v>
      </c>
      <c r="K1" s="19" t="str">
        <f>CONCATENATE("Sensitivity of ",$K$4," to ","Firing cost")</f>
        <v>Sensitivity of Total_cost to Firing cost</v>
      </c>
    </row>
    <row r="3" spans="1:11" x14ac:dyDescent="0.25">
      <c r="A3" t="s">
        <v>46</v>
      </c>
      <c r="K3" t="s">
        <v>51</v>
      </c>
    </row>
    <row r="4" spans="1:11" ht="83.25" x14ac:dyDescent="0.25">
      <c r="B4" s="17" t="s">
        <v>47</v>
      </c>
      <c r="C4" s="17" t="s">
        <v>48</v>
      </c>
      <c r="D4" s="17" t="s">
        <v>49</v>
      </c>
      <c r="E4" s="17" t="s">
        <v>50</v>
      </c>
      <c r="F4" s="17" t="s">
        <v>41</v>
      </c>
      <c r="J4" s="19" t="e">
        <f>MATCH($K$4,OutputAddresses,0)</f>
        <v>#NAME?</v>
      </c>
      <c r="K4" s="18" t="s">
        <v>41</v>
      </c>
    </row>
    <row r="5" spans="1:11" x14ac:dyDescent="0.25">
      <c r="A5" s="16">
        <v>2000</v>
      </c>
      <c r="B5" s="20">
        <v>6</v>
      </c>
      <c r="C5" s="21">
        <v>1</v>
      </c>
      <c r="D5" s="21">
        <v>43</v>
      </c>
      <c r="E5" s="21">
        <v>0</v>
      </c>
      <c r="F5" s="22">
        <v>692820</v>
      </c>
      <c r="K5" t="e">
        <f>INDEX(OutputValues,1,$J$4)</f>
        <v>#NAME?</v>
      </c>
    </row>
    <row r="6" spans="1:11" x14ac:dyDescent="0.25">
      <c r="A6" s="16">
        <v>2400</v>
      </c>
      <c r="B6" s="23">
        <v>6</v>
      </c>
      <c r="C6" s="24">
        <v>1</v>
      </c>
      <c r="D6" s="24">
        <v>43</v>
      </c>
      <c r="E6" s="24">
        <v>0</v>
      </c>
      <c r="F6" s="25">
        <v>712820</v>
      </c>
      <c r="K6" t="e">
        <f>INDEX(OutputValues,2,$J$4)</f>
        <v>#NAME?</v>
      </c>
    </row>
    <row r="7" spans="1:11" x14ac:dyDescent="0.25">
      <c r="A7" s="16">
        <v>2800</v>
      </c>
      <c r="B7" s="23">
        <v>6</v>
      </c>
      <c r="C7" s="24">
        <v>1</v>
      </c>
      <c r="D7" s="24">
        <v>43</v>
      </c>
      <c r="E7" s="24">
        <v>0</v>
      </c>
      <c r="F7" s="25">
        <v>732820</v>
      </c>
      <c r="K7" t="e">
        <f>INDEX(OutputValues,3,$J$4)</f>
        <v>#NAME?</v>
      </c>
    </row>
    <row r="8" spans="1:11" x14ac:dyDescent="0.25">
      <c r="A8" s="16">
        <v>3200</v>
      </c>
      <c r="B8" s="23">
        <v>6</v>
      </c>
      <c r="C8" s="24">
        <v>1</v>
      </c>
      <c r="D8" s="24">
        <v>0</v>
      </c>
      <c r="E8" s="24">
        <v>0</v>
      </c>
      <c r="F8" s="25">
        <v>744220</v>
      </c>
      <c r="K8" t="e">
        <f>INDEX(OutputValues,4,$J$4)</f>
        <v>#NAME?</v>
      </c>
    </row>
    <row r="9" spans="1:11" x14ac:dyDescent="0.25">
      <c r="A9" s="16">
        <v>3600</v>
      </c>
      <c r="B9" s="23">
        <v>6</v>
      </c>
      <c r="C9" s="24">
        <v>0</v>
      </c>
      <c r="D9" s="24">
        <v>0</v>
      </c>
      <c r="E9" s="24">
        <v>0</v>
      </c>
      <c r="F9" s="25">
        <v>746820</v>
      </c>
      <c r="K9" t="e">
        <f>INDEX(OutputValues,5,$J$4)</f>
        <v>#NAME?</v>
      </c>
    </row>
    <row r="10" spans="1:11" x14ac:dyDescent="0.25">
      <c r="A10" s="16">
        <v>4000</v>
      </c>
      <c r="B10" s="26">
        <v>6</v>
      </c>
      <c r="C10" s="27">
        <v>0</v>
      </c>
      <c r="D10" s="27">
        <v>0</v>
      </c>
      <c r="E10" s="27">
        <v>0</v>
      </c>
      <c r="F10" s="28">
        <v>749220</v>
      </c>
      <c r="K10" t="e">
        <f>INDEX(OutputValues,6,$J$4)</f>
        <v>#NAME?</v>
      </c>
    </row>
  </sheetData>
  <dataValidations count="1">
    <dataValidation type="list" allowBlank="1" showInputMessage="1" showErrorMessage="1" sqref="K4">
      <formula1>OutputAddresses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STS_1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2003-06-25T17:52:36Z</cp:lastPrinted>
  <dcterms:created xsi:type="dcterms:W3CDTF">1997-08-23T19:52:44Z</dcterms:created>
  <dcterms:modified xsi:type="dcterms:W3CDTF">2017-10-08T22:47:54Z</dcterms:modified>
</cp:coreProperties>
</file>